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30" windowWidth="17265" windowHeight="9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0" i="1"/>
  <c r="H30"/>
  <c r="Q30" s="1"/>
  <c r="P19" i="2"/>
  <c r="H19"/>
  <c r="P29" i="1"/>
  <c r="H29"/>
  <c r="Q29" s="1"/>
  <c r="P16" i="2"/>
  <c r="H16"/>
  <c r="Q16" s="1"/>
  <c r="P28" i="1"/>
  <c r="H28"/>
  <c r="Q28" s="1"/>
  <c r="P14" i="2"/>
  <c r="H14"/>
  <c r="Q14" s="1"/>
  <c r="P27" i="1"/>
  <c r="H27"/>
  <c r="Q27"/>
  <c r="P12" i="2"/>
  <c r="H12"/>
  <c r="Q12"/>
  <c r="P10"/>
  <c r="H10"/>
  <c r="Q10"/>
  <c r="P8"/>
  <c r="H8"/>
  <c r="Q8"/>
  <c r="P6"/>
  <c r="H6"/>
  <c r="Q6"/>
  <c r="P26" i="1"/>
  <c r="H26"/>
  <c r="Q26"/>
  <c r="P25"/>
  <c r="H25"/>
  <c r="Q25"/>
  <c r="P24"/>
  <c r="H24"/>
  <c r="Q24"/>
  <c r="P23"/>
  <c r="H23"/>
  <c r="Q23"/>
  <c r="P22"/>
  <c r="H22"/>
  <c r="Q22"/>
  <c r="P21"/>
  <c r="H21"/>
  <c r="Q21"/>
  <c r="P20"/>
  <c r="H20"/>
  <c r="Q20"/>
  <c r="P19"/>
  <c r="H19"/>
  <c r="Q19"/>
  <c r="P18"/>
  <c r="H18"/>
  <c r="Q18"/>
  <c r="P17"/>
  <c r="H17"/>
  <c r="Q17"/>
  <c r="P16"/>
  <c r="H16"/>
  <c r="Q16"/>
  <c r="P15"/>
  <c r="H15"/>
  <c r="Q15"/>
  <c r="P14"/>
  <c r="H14"/>
  <c r="Q14"/>
  <c r="P13"/>
  <c r="H13"/>
  <c r="Q13"/>
  <c r="P12"/>
  <c r="H12"/>
  <c r="Q12"/>
  <c r="P11"/>
  <c r="H11"/>
  <c r="Q11"/>
  <c r="P10"/>
  <c r="H10"/>
  <c r="Q10"/>
  <c r="P9"/>
  <c r="H9"/>
  <c r="Q9"/>
  <c r="P8"/>
  <c r="H8"/>
  <c r="Q8"/>
  <c r="P7"/>
  <c r="H7"/>
  <c r="Q7"/>
  <c r="P6"/>
  <c r="H6"/>
  <c r="Q6"/>
  <c r="Q32" l="1"/>
</calcChain>
</file>

<file path=xl/sharedStrings.xml><?xml version="1.0" encoding="utf-8"?>
<sst xmlns="http://schemas.openxmlformats.org/spreadsheetml/2006/main" count="244" uniqueCount="148">
  <si>
    <t>USAGE</t>
  </si>
  <si>
    <t>NID</t>
  </si>
  <si>
    <t>PRODUCT CODE</t>
  </si>
  <si>
    <t>DESCRIPTION</t>
  </si>
  <si>
    <t>UOM</t>
  </si>
  <si>
    <t>LIST PRICE</t>
  </si>
  <si>
    <t>CUSTOMER PRICE</t>
  </si>
  <si>
    <t>EXTENDED CUSTOMER PRICE</t>
  </si>
  <si>
    <t>SKU RAT USAGE</t>
  </si>
  <si>
    <t>SKU RAT NID</t>
  </si>
  <si>
    <t>Sku savings</t>
  </si>
  <si>
    <t>PK</t>
  </si>
  <si>
    <t>BX</t>
  </si>
  <si>
    <t>EA</t>
  </si>
  <si>
    <t>CT</t>
  </si>
  <si>
    <t>RM</t>
  </si>
  <si>
    <t>P1054901CTN</t>
  </si>
  <si>
    <t>P10M55953CTN</t>
  </si>
  <si>
    <t>P1054901</t>
  </si>
  <si>
    <t>P10M55957</t>
  </si>
  <si>
    <t>P500511</t>
  </si>
  <si>
    <t>P500704</t>
  </si>
  <si>
    <t>A55160</t>
  </si>
  <si>
    <t>A50M99053</t>
  </si>
  <si>
    <t>S124035SA</t>
  </si>
  <si>
    <t>S124015SA</t>
  </si>
  <si>
    <t>L205404</t>
  </si>
  <si>
    <t>BINDER,3/RG, WE,11X8.5,X</t>
  </si>
  <si>
    <t>F1M13U13</t>
  </si>
  <si>
    <t>F10M97182</t>
  </si>
  <si>
    <t>P1054901SKD</t>
  </si>
  <si>
    <t>PL</t>
  </si>
  <si>
    <t>P1HPM1120</t>
  </si>
  <si>
    <t>S11382925</t>
  </si>
  <si>
    <t>S10M98859</t>
  </si>
  <si>
    <t>L201320</t>
  </si>
  <si>
    <t>BNDR,EXTRAWIDE EZD 2"WE</t>
  </si>
  <si>
    <t>F1R75213</t>
  </si>
  <si>
    <t>FOLDER,LTR,1/3,MLA,100BX</t>
  </si>
  <si>
    <t>P1HPC8511</t>
  </si>
  <si>
    <t>P1BCP2811</t>
  </si>
  <si>
    <t>F175213</t>
  </si>
  <si>
    <t>S112A5845</t>
  </si>
  <si>
    <t>S10M98860</t>
  </si>
  <si>
    <t>L247976</t>
  </si>
  <si>
    <t>FLDR,2 PKT W/FST 25,LBE</t>
  </si>
  <si>
    <t>L247985</t>
  </si>
  <si>
    <t>PORT,2 PCKT 25,DBE</t>
  </si>
  <si>
    <t>F813175</t>
  </si>
  <si>
    <t>W528075</t>
  </si>
  <si>
    <t>W54034</t>
  </si>
  <si>
    <t>P1MP2201GD</t>
  </si>
  <si>
    <t>P1MP2201CY</t>
  </si>
  <si>
    <t>yes</t>
  </si>
  <si>
    <t>Boise Aspen 30% R 92/20</t>
  </si>
  <si>
    <t xml:space="preserve">Boise Aspen 30% R 92/20 </t>
  </si>
  <si>
    <t>Office Max 30% R 92/20</t>
  </si>
  <si>
    <t>Bankers Box - Staxonsteel® Storage Drawers - 10-1/2" H x 12-1/4" W x 24" D, Letter; #511, Black, 200 Lb.</t>
  </si>
  <si>
    <t>Bankers Box - Stor/File Storage Boxes - 12" W x 24" D x 10" H, 500-Lb. Stacking Strength, Letter, White/Blue</t>
  </si>
  <si>
    <t>yes if slightly smaller size will fit</t>
  </si>
  <si>
    <t>Avery - White Easy Peel® Address Labels - White, 1" x 2-5/8", 30 Labels/Sheet, 3000 Labels/Box</t>
  </si>
  <si>
    <t>OfficeMax - White Shipping Labels for Laser Printers - White, 1" x 2-5/8", 30 Labels/Sheet, 3000 Labels/Pack, Permanent</t>
  </si>
  <si>
    <t>Lexmark - Toner Cartridge for Lexmark E230, E240 - 24035SA, Black, yield 2500 sheets</t>
  </si>
  <si>
    <t>Lexmark - Toner Cartridges for Lexmark E240, E240N - Return Program Toner Cartridges - 24015SA, Black, yield 2500 sheets, Return Program Toner Cartridge</t>
  </si>
  <si>
    <t>can't find original product</t>
  </si>
  <si>
    <t>Pendaflex by Esselte - Manila Folders with Bonded Fasteners - Manila, Letter, 11-5/8" W x 9-1/2" H, 50/Box, 1/3 Cut,</t>
  </si>
  <si>
    <t>OfficeMax - Manila File Folders - Manila, Letter, 11-5/8" W x 9-1/2" H, 1/3 Cut, Assorted, 100/Box</t>
  </si>
  <si>
    <t>Boise - Aspen™ 30 Recycled Multi-Use Paper - 8-1/2" x 11", White, 92, 20 Lb (40 cartons per pallet</t>
  </si>
  <si>
    <t>HP - Multipurpose Copy Paper - 8-1/2" x 11", White, 96/20 Lb. smearproof</t>
  </si>
  <si>
    <t>Lexmark - Toner Cartridge for Lexmark Optra S Family, Optra S 1250, 1255, 1620, 1625, 1855, 2420, 2450, 2455 - 1382925, Black, 17,600, High-Yield Return Program Print Cartridge</t>
  </si>
  <si>
    <t>OfficeMax - Remanufactured Toner Cartridge for Lexmark Optra S 1250, 1255, 1620, 1625 - 1382925, Black, 17,600, Toner Cartridge</t>
  </si>
  <si>
    <t>No; OM toner is remanufactured</t>
  </si>
  <si>
    <t>Boise - HD:P™ Color Copy Paper and Covers - 8-1/2" x 11", White, 98, 28 Lb.</t>
  </si>
  <si>
    <t>File Folders - Manila, Letter, 11-3/4" W x 9-1/2" H, 1/3 Cut, Assorted Tab Position, 100/Box</t>
  </si>
  <si>
    <t>File Folders - Manila, Letter, 11-5/8" W x 9-1/2" H, 1/3 Cut, Assorted, 100/Box</t>
  </si>
  <si>
    <t>HP - Office™ Paper - 8-1/2" x 11", White, 92/20 Lb</t>
  </si>
  <si>
    <t>Lexmark - Toner Cartridges Black, 25,000, High-Yield Return Program Print Cartridge</t>
  </si>
  <si>
    <t>OfficeMax - Remanufactured Toner for Optra T Family, Optra T610/n, T612/n, T614/n/nl - 12A5845, Black, 17,600,</t>
  </si>
  <si>
    <t>no, remanufactured toner</t>
  </si>
  <si>
    <t>Manila End Tab Classification Folders - Manila, Letter, 12-1/4" W x 9-1/2" H, 2, 10/Box</t>
  </si>
  <si>
    <t>White, 75 Tissues/Box, 27 Boxes/Carton, Anti-Viral</t>
  </si>
  <si>
    <t>not anti-viral?</t>
  </si>
  <si>
    <t>Colored Multi-Use Paper - 20 Lb. - 8-1/2" x 11", Fountain of Gold, 20 Lb., 500 Sheets/Ream</t>
  </si>
  <si>
    <t>Colored Multi-Use Paper - 20 Lb. - 8-1/2" x 11", Crackling Canary, 20 Lb., 500 Sheets/Ream</t>
  </si>
  <si>
    <t>S1Q7551X</t>
  </si>
  <si>
    <t>S10M01252</t>
  </si>
  <si>
    <t>S1E250A21A</t>
  </si>
  <si>
    <t>S1E250A11A</t>
  </si>
  <si>
    <t>A8810K16</t>
  </si>
  <si>
    <t>L227003</t>
  </si>
  <si>
    <t>1"BLK DURABLEVIEW PRESENT</t>
  </si>
  <si>
    <t>HP - Toner Cartridge for LaserJet M3027 mfp Series, M3035 mfp Series, P3005 Series - Q7551X, Black, 13,000, High-Yield</t>
  </si>
  <si>
    <t>OfficeMax - Remanufactured Laser Cartridges for HP Printers - LaserJet M3027, M3035 - Replaces HP Part No. 51A (Q7551A), Black, 6,500,</t>
  </si>
  <si>
    <t>no remanufactured and not high-yield</t>
  </si>
  <si>
    <t>P1HPE1120  Customer Product Code: P1HPE113H</t>
  </si>
  <si>
    <t>HP - Office Recycled Paper - 20 Lb. - 8-1/2" x 11", White, 92, 20 Lb</t>
  </si>
  <si>
    <t>OfficeMax - Recycled Copy Paper - 8-1/2" x 11", White, 92, 20 Lb.</t>
  </si>
  <si>
    <t>Lexmark - Toner Cartridge for Lexmark E350D/E352DN - E250A21A, Black, 3500, Toner Cartridge</t>
  </si>
  <si>
    <t>Lexmark - Return Program Toner Cartridge for Lexmark E350D/E352DN - E250A11A, Black, 3500</t>
  </si>
  <si>
    <t>yes with return of empty cartridge</t>
  </si>
  <si>
    <t>Scotch - 810 Magic™ Tape - 1", 3/4" W x 1000" L, Transparent, 16 Pack</t>
  </si>
  <si>
    <t>replacement is 12 pack rather than 16 savings is 0.94 per item</t>
  </si>
  <si>
    <t>A7SX12SCDX</t>
  </si>
  <si>
    <t>P1MP1050</t>
  </si>
  <si>
    <t>S11382625</t>
  </si>
  <si>
    <t>Dixie - Sage™ Design Paper Bowls - 12 Oz., Sage, 125/Pack, 4 Packs/Carton, 500/Carton</t>
  </si>
  <si>
    <t>Boise - X-9™ Hi-Brite Multipurpose Paper - 8-1/2" x 11", White, 96 U.S., 110 Euro, 20 Lb</t>
  </si>
  <si>
    <t>original is 96 and replacement is 92</t>
  </si>
  <si>
    <t>Lexmark - Toner Cartridge for Lexmark Optra S Family, Optra S 1250, 1255, 1620, 1625, 1855, 2420, 2450, 2455 - 1382625, Black, 17,600, High-Yield Print</t>
  </si>
  <si>
    <t>remanufactured cartridge</t>
  </si>
  <si>
    <t>P1104604</t>
  </si>
  <si>
    <t>HammerMill - Laser Print Office Paper - 8-1/2" x 11", 8-1/2" x 11", White, White</t>
  </si>
  <si>
    <t>carton price vs ream?</t>
  </si>
  <si>
    <t>L2OM03062</t>
  </si>
  <si>
    <t>IN Place 1.5" White EZ Comfort View</t>
  </si>
  <si>
    <t>F1OM01535</t>
  </si>
  <si>
    <t>Manila Folders with Bonded Fasteners - Manila, Letter, 11-5/8" W x 9-1/2" H, 50/Box, 1/3 Cut,</t>
  </si>
  <si>
    <t>These items were in the 2009 OMAX catalog</t>
  </si>
  <si>
    <t>Comparable</t>
  </si>
  <si>
    <t>P1OM44125</t>
  </si>
  <si>
    <t>F8OM01640</t>
  </si>
  <si>
    <t>L2OM03054</t>
  </si>
  <si>
    <t>1"BLK HD COMFORT VIEW BINDER</t>
  </si>
  <si>
    <t>A8OM96190</t>
  </si>
  <si>
    <t>OfficeMax - Invisible Boxed Tape - 1", 3/4" W x 1296" L, Transparent, 16/Pack</t>
  </si>
  <si>
    <t>P1OM44006</t>
  </si>
  <si>
    <t>Office Max 96/24# Laser Print</t>
  </si>
  <si>
    <r>
      <t xml:space="preserve">White, 80 tissues per box, 6 boxes </t>
    </r>
    <r>
      <rPr>
        <b/>
        <sz val="11"/>
        <color indexed="8"/>
        <rFont val="Calibri"/>
        <family val="2"/>
      </rPr>
      <t>NOT ANTI VIRAL</t>
    </r>
  </si>
  <si>
    <t>A7L003R</t>
  </si>
  <si>
    <r>
      <t>Stalkmarket, BioBIODEGRADABLE 11.5OZ BOWL, 300 per carton.</t>
    </r>
    <r>
      <rPr>
        <b/>
        <sz val="11"/>
        <color indexed="8"/>
        <rFont val="Calibri"/>
        <family val="2"/>
      </rPr>
      <t>POSSIBLE ALT, PLAIN BOWLS, NOT DESIGNER</t>
    </r>
  </si>
  <si>
    <t>P237835</t>
  </si>
  <si>
    <t>P20M97225</t>
  </si>
  <si>
    <t>OfficeMax - Premium Color Copy Paper - 8-1/2" x 11", White, 98, 28 Lb</t>
  </si>
  <si>
    <t>L311446</t>
  </si>
  <si>
    <t>L30M99025</t>
  </si>
  <si>
    <t>28-Lb. Kraft Clasp Envelopes - 5" x 7-1/2", Kraft, 100/Box, 10 Boxes/Carton, 28 Lb.</t>
  </si>
  <si>
    <t>OfficeMax - Kraft Clasp Envelopes - 9" x 12", Kraft, 100/Box, 5 Boxes/Carton, 28 Lb</t>
  </si>
  <si>
    <t>Avery - Index Maker® Clear Label Dividers - 11" x 8-1/2" Standard Size, 3-Hole Punched, 5-Tab</t>
  </si>
  <si>
    <t>OfficeMax - Insertable Tab Dividers - 11" x 8-1/2", 5-Tab</t>
  </si>
  <si>
    <t>NOT SMEARPROOF BUT PREMIUM PAPER, GOOD ALT</t>
  </si>
  <si>
    <t xml:space="preserve">Boise - X-9™ Hi-Brite Multipurpose Paper - 8-1/2" x 11", White, 96 U.S., 110 Euro, 20 Lb </t>
  </si>
  <si>
    <t>300 versus 500 manually adjusted savings at .06 per bowl</t>
  </si>
  <si>
    <t xml:space="preserve">yes </t>
  </si>
  <si>
    <t>Total Saving on top 25</t>
  </si>
  <si>
    <t>PPR,8.5X11,WE,X-9+,20#</t>
  </si>
  <si>
    <t>P10M98023CTN</t>
  </si>
  <si>
    <t>OfficeMax - Copy Paper - SOLD BY CARTON - 8-1/2" x 11", White, 92 U.S, 104 Euro, 20 Lb.</t>
  </si>
  <si>
    <t>L2OM03014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</si>
</sst>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1" xfId="0" quotePrefix="1" applyNumberFormat="1" applyFont="1" applyFill="1" applyBorder="1" applyAlignment="1">
      <alignment horizontal="center" wrapText="1"/>
    </xf>
    <xf numFmtId="0" fontId="2" fillId="2" borderId="1" xfId="0" quotePrefix="1" applyNumberFormat="1" applyFont="1" applyFill="1" applyBorder="1" applyAlignment="1">
      <alignment horizontal="center" textRotation="255" wrapText="1"/>
    </xf>
    <xf numFmtId="44" fontId="2" fillId="2" borderId="1" xfId="1" quotePrefix="1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2" fillId="3" borderId="1" xfId="0" quotePrefix="1" applyNumberFormat="1" applyFont="1" applyFill="1" applyBorder="1" applyAlignment="1">
      <alignment horizontal="center" wrapText="1"/>
    </xf>
    <xf numFmtId="0" fontId="2" fillId="3" borderId="1" xfId="0" quotePrefix="1" applyNumberFormat="1" applyFont="1" applyFill="1" applyBorder="1" applyAlignment="1">
      <alignment horizontal="center" textRotation="255" wrapText="1"/>
    </xf>
    <xf numFmtId="44" fontId="2" fillId="3" borderId="1" xfId="0" quotePrefix="1" applyNumberFormat="1" applyFont="1" applyFill="1" applyBorder="1" applyAlignment="1">
      <alignment horizontal="center" wrapText="1"/>
    </xf>
    <xf numFmtId="44" fontId="2" fillId="3" borderId="1" xfId="0" applyNumberFormat="1" applyFont="1" applyFill="1" applyBorder="1" applyAlignment="1">
      <alignment horizontal="center" wrapText="1"/>
    </xf>
    <xf numFmtId="0" fontId="0" fillId="0" borderId="1" xfId="0" quotePrefix="1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3" fillId="4" borderId="1" xfId="1" applyFont="1" applyFill="1" applyBorder="1"/>
    <xf numFmtId="44" fontId="3" fillId="0" borderId="1" xfId="1" applyFont="1" applyBorder="1"/>
    <xf numFmtId="1" fontId="0" fillId="0" borderId="1" xfId="0" applyNumberFormat="1" applyFill="1" applyBorder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0" fontId="0" fillId="0" borderId="1" xfId="0" quotePrefix="1" applyNumberFormat="1" applyBorder="1"/>
    <xf numFmtId="0" fontId="0" fillId="0" borderId="1" xfId="0" quotePrefix="1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4" borderId="1" xfId="0" quotePrefix="1" applyNumberFormat="1" applyFill="1" applyBorder="1" applyAlignment="1">
      <alignment horizontal="center"/>
    </xf>
    <xf numFmtId="0" fontId="0" fillId="4" borderId="1" xfId="0" quotePrefix="1" applyNumberFormat="1" applyFill="1" applyBorder="1" applyAlignment="1">
      <alignment horizontal="center"/>
    </xf>
    <xf numFmtId="0" fontId="0" fillId="4" borderId="1" xfId="0" quotePrefix="1" applyNumberFormat="1" applyFill="1" applyBorder="1"/>
    <xf numFmtId="1" fontId="0" fillId="0" borderId="1" xfId="0" quotePrefix="1" applyNumberFormat="1" applyBorder="1" applyAlignment="1">
      <alignment horizontal="center"/>
    </xf>
    <xf numFmtId="0" fontId="0" fillId="0" borderId="1" xfId="0" quotePrefix="1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quotePrefix="1" applyNumberFormat="1" applyBorder="1" applyAlignment="1" applyProtection="1">
      <alignment wrapText="1"/>
      <protection locked="0"/>
    </xf>
    <xf numFmtId="0" fontId="0" fillId="4" borderId="1" xfId="0" quotePrefix="1" applyNumberForma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quotePrefix="1" applyNumberFormat="1" applyFill="1" applyBorder="1"/>
    <xf numFmtId="44" fontId="3" fillId="2" borderId="1" xfId="1" applyFont="1" applyFill="1" applyBorder="1"/>
    <xf numFmtId="0" fontId="0" fillId="5" borderId="1" xfId="0" quotePrefix="1" applyNumberFormat="1" applyFill="1" applyBorder="1"/>
    <xf numFmtId="44" fontId="5" fillId="0" borderId="1" xfId="1" applyFont="1" applyBorder="1"/>
    <xf numFmtId="0" fontId="0" fillId="0" borderId="1" xfId="0" quotePrefix="1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1" xfId="0" quotePrefix="1" applyNumberFormat="1" applyBorder="1" applyAlignment="1">
      <alignment wrapText="1"/>
    </xf>
    <xf numFmtId="0" fontId="0" fillId="0" borderId="1" xfId="0" applyFill="1" applyBorder="1"/>
    <xf numFmtId="0" fontId="0" fillId="6" borderId="1" xfId="0" applyFill="1" applyBorder="1" applyAlignment="1">
      <alignment wrapText="1"/>
    </xf>
    <xf numFmtId="0" fontId="0" fillId="0" borderId="0" xfId="0" applyBorder="1" applyAlignment="1">
      <alignment wrapText="1"/>
    </xf>
    <xf numFmtId="44" fontId="6" fillId="0" borderId="1" xfId="1" applyFont="1" applyBorder="1"/>
    <xf numFmtId="44" fontId="6" fillId="2" borderId="1" xfId="1" applyFont="1" applyFill="1" applyBorder="1"/>
    <xf numFmtId="0" fontId="0" fillId="5" borderId="0" xfId="0" applyFill="1"/>
    <xf numFmtId="0" fontId="0" fillId="0" borderId="1" xfId="0" applyNumberFormat="1" applyBorder="1" applyAlignment="1">
      <alignment horizontal="left"/>
    </xf>
    <xf numFmtId="0" fontId="0" fillId="7" borderId="1" xfId="0" applyNumberFormat="1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0" fillId="0" borderId="0" xfId="0" applyFill="1"/>
    <xf numFmtId="44" fontId="3" fillId="0" borderId="1" xfId="1" applyFont="1" applyFill="1" applyBorder="1"/>
    <xf numFmtId="44" fontId="6" fillId="0" borderId="1" xfId="1" applyFont="1" applyFill="1" applyBorder="1"/>
    <xf numFmtId="0" fontId="0" fillId="0" borderId="1" xfId="0" applyFill="1" applyBorder="1" applyAlignment="1">
      <alignment wrapText="1"/>
    </xf>
    <xf numFmtId="44" fontId="9" fillId="0" borderId="0" xfId="0" applyNumberFormat="1" applyFont="1"/>
    <xf numFmtId="0" fontId="9" fillId="0" borderId="0" xfId="0" applyFont="1"/>
    <xf numFmtId="0" fontId="0" fillId="0" borderId="0" xfId="0" applyBorder="1"/>
    <xf numFmtId="0" fontId="0" fillId="0" borderId="0" xfId="0" applyFill="1" applyBorder="1"/>
    <xf numFmtId="44" fontId="2" fillId="0" borderId="0" xfId="0" applyNumberFormat="1" applyFont="1" applyFill="1" applyBorder="1" applyAlignment="1">
      <alignment horizontal="center" wrapText="1"/>
    </xf>
    <xf numFmtId="44" fontId="5" fillId="0" borderId="0" xfId="1" applyFont="1" applyFill="1" applyBorder="1"/>
    <xf numFmtId="44" fontId="3" fillId="0" borderId="0" xfId="1" applyFont="1" applyFill="1" applyBorder="1"/>
    <xf numFmtId="44" fontId="6" fillId="0" borderId="0" xfId="1" applyFont="1" applyFill="1" applyBorder="1"/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 applyProtection="1">
      <alignment wrapText="1"/>
      <protection locked="0"/>
    </xf>
    <xf numFmtId="1" fontId="0" fillId="0" borderId="0" xfId="0" quotePrefix="1" applyNumberFormat="1" applyBorder="1" applyAlignment="1">
      <alignment horizontal="center"/>
    </xf>
    <xf numFmtId="0" fontId="0" fillId="0" borderId="0" xfId="0" quotePrefix="1" applyNumberFormat="1" applyBorder="1" applyAlignment="1">
      <alignment horizontal="center"/>
    </xf>
    <xf numFmtId="0" fontId="0" fillId="0" borderId="0" xfId="0" quotePrefix="1" applyNumberFormat="1" applyBorder="1"/>
    <xf numFmtId="0" fontId="10" fillId="0" borderId="0" xfId="0" applyFont="1" applyBorder="1" applyAlignment="1">
      <alignment wrapText="1"/>
    </xf>
    <xf numFmtId="44" fontId="3" fillId="0" borderId="0" xfId="1" applyFont="1" applyBorder="1"/>
    <xf numFmtId="1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42"/>
  <sheetViews>
    <sheetView tabSelected="1" topLeftCell="I1" workbookViewId="0">
      <selection activeCell="O16" sqref="O16"/>
    </sheetView>
  </sheetViews>
  <sheetFormatPr defaultRowHeight="15"/>
  <cols>
    <col min="3" max="3" width="13.85546875" customWidth="1"/>
    <col min="4" max="4" width="28.42578125" customWidth="1"/>
    <col min="5" max="5" width="6.85546875" customWidth="1"/>
    <col min="6" max="6" width="11.140625" customWidth="1"/>
    <col min="7" max="7" width="11.42578125" customWidth="1"/>
    <col min="8" max="8" width="12.140625" customWidth="1"/>
    <col min="11" max="11" width="15.28515625" customWidth="1"/>
    <col min="12" max="12" width="30.42578125" customWidth="1"/>
    <col min="14" max="14" width="10.28515625" bestFit="1" customWidth="1"/>
    <col min="15" max="15" width="11.140625" customWidth="1"/>
    <col min="16" max="16" width="14.7109375" customWidth="1"/>
    <col min="17" max="17" width="18.28515625" customWidth="1"/>
    <col min="18" max="18" width="17.85546875" customWidth="1"/>
    <col min="19" max="19" width="10.85546875" customWidth="1"/>
  </cols>
  <sheetData>
    <row r="3" spans="1:20">
      <c r="S3" s="59"/>
      <c r="T3" s="59"/>
    </row>
    <row r="4" spans="1:20">
      <c r="S4" s="60"/>
      <c r="T4" s="60"/>
    </row>
    <row r="5" spans="1:20" ht="39.7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 t="s">
        <v>5</v>
      </c>
      <c r="G5" s="3" t="s">
        <v>6</v>
      </c>
      <c r="H5" s="4" t="s">
        <v>7</v>
      </c>
      <c r="I5" s="5" t="s">
        <v>8</v>
      </c>
      <c r="J5" s="6" t="s">
        <v>9</v>
      </c>
      <c r="K5" s="6" t="s">
        <v>2</v>
      </c>
      <c r="L5" s="6" t="s">
        <v>3</v>
      </c>
      <c r="M5" s="7" t="s">
        <v>4</v>
      </c>
      <c r="N5" s="8" t="s">
        <v>5</v>
      </c>
      <c r="O5" s="9" t="s">
        <v>6</v>
      </c>
      <c r="P5" s="9" t="s">
        <v>7</v>
      </c>
      <c r="Q5" s="9" t="s">
        <v>10</v>
      </c>
      <c r="R5" s="9" t="s">
        <v>118</v>
      </c>
      <c r="S5" s="61"/>
      <c r="T5" s="61"/>
    </row>
    <row r="6" spans="1:20">
      <c r="A6" s="23">
        <v>7882.8984435894008</v>
      </c>
      <c r="B6" s="10">
        <v>108950</v>
      </c>
      <c r="C6" s="33" t="s">
        <v>16</v>
      </c>
      <c r="D6" s="28" t="s">
        <v>55</v>
      </c>
      <c r="E6" s="10" t="s">
        <v>14</v>
      </c>
      <c r="F6" s="13">
        <v>184.38</v>
      </c>
      <c r="G6" s="54">
        <v>41.48</v>
      </c>
      <c r="H6" s="54">
        <f t="shared" ref="H6:H14" si="0">G6*A6</f>
        <v>326982.62744008831</v>
      </c>
      <c r="I6" s="14">
        <v>7882.8984435894008</v>
      </c>
      <c r="J6" s="18">
        <v>739457</v>
      </c>
      <c r="K6" s="37" t="s">
        <v>17</v>
      </c>
      <c r="L6" s="28" t="s">
        <v>56</v>
      </c>
      <c r="M6" s="24" t="s">
        <v>14</v>
      </c>
      <c r="N6" s="13">
        <v>181.63</v>
      </c>
      <c r="O6" s="54">
        <v>33.04</v>
      </c>
      <c r="P6" s="16">
        <f t="shared" ref="P6:P14" si="1">O6*I6</f>
        <v>260450.9645761938</v>
      </c>
      <c r="Q6" s="16">
        <f t="shared" ref="Q6:Q14" si="2">IF(J6="","",H6-P6)</f>
        <v>66531.662863894511</v>
      </c>
      <c r="R6" s="26" t="s">
        <v>53</v>
      </c>
      <c r="S6" s="62"/>
      <c r="T6" s="62"/>
    </row>
    <row r="7" spans="1:20">
      <c r="A7" s="23">
        <v>61166.043081759002</v>
      </c>
      <c r="B7" s="10">
        <v>322344</v>
      </c>
      <c r="C7" s="17" t="s">
        <v>18</v>
      </c>
      <c r="D7" s="28" t="s">
        <v>54</v>
      </c>
      <c r="E7" s="10" t="s">
        <v>15</v>
      </c>
      <c r="F7" s="13">
        <v>18.440000000000001</v>
      </c>
      <c r="G7" s="54">
        <v>4.1500000000000004</v>
      </c>
      <c r="H7" s="54">
        <f t="shared" si="0"/>
        <v>253839.07878929988</v>
      </c>
      <c r="I7" s="14">
        <v>61166.043081759002</v>
      </c>
      <c r="J7" s="68">
        <v>476846</v>
      </c>
      <c r="K7" s="38" t="s">
        <v>19</v>
      </c>
      <c r="L7" s="28" t="s">
        <v>56</v>
      </c>
      <c r="M7" s="25" t="s">
        <v>15</v>
      </c>
      <c r="N7" s="13">
        <v>18.16</v>
      </c>
      <c r="O7" s="54">
        <v>3.31</v>
      </c>
      <c r="P7" s="16">
        <f t="shared" si="1"/>
        <v>202459.60260062231</v>
      </c>
      <c r="Q7" s="16">
        <f t="shared" si="2"/>
        <v>51379.476188677567</v>
      </c>
      <c r="R7" s="26" t="s">
        <v>53</v>
      </c>
      <c r="S7" s="62"/>
      <c r="T7" s="62"/>
    </row>
    <row r="8" spans="1:20" ht="60">
      <c r="A8" s="23">
        <v>36.326720938199998</v>
      </c>
      <c r="B8" s="10">
        <v>136883</v>
      </c>
      <c r="C8" s="17" t="s">
        <v>20</v>
      </c>
      <c r="D8" s="39" t="s">
        <v>57</v>
      </c>
      <c r="E8" s="10" t="s">
        <v>14</v>
      </c>
      <c r="F8" s="13">
        <v>282.24</v>
      </c>
      <c r="G8" s="54">
        <v>273.93999999999994</v>
      </c>
      <c r="H8" s="54">
        <f t="shared" si="0"/>
        <v>9951.341933810505</v>
      </c>
      <c r="I8" s="14">
        <v>18.163360469099999</v>
      </c>
      <c r="J8" s="18">
        <v>256149</v>
      </c>
      <c r="K8" s="38" t="s">
        <v>21</v>
      </c>
      <c r="L8" s="39" t="s">
        <v>58</v>
      </c>
      <c r="M8" s="25" t="s">
        <v>14</v>
      </c>
      <c r="N8" s="13">
        <v>150.72</v>
      </c>
      <c r="O8" s="54">
        <v>47.02</v>
      </c>
      <c r="P8" s="16">
        <f t="shared" si="1"/>
        <v>854.04120925708196</v>
      </c>
      <c r="Q8" s="16">
        <f t="shared" si="2"/>
        <v>9097.3007245534227</v>
      </c>
      <c r="R8" s="26" t="s">
        <v>59</v>
      </c>
      <c r="S8" s="62"/>
      <c r="T8" s="62"/>
    </row>
    <row r="9" spans="1:20" ht="60">
      <c r="A9" s="23">
        <v>484.85052027720002</v>
      </c>
      <c r="B9" s="10">
        <v>369119</v>
      </c>
      <c r="C9" s="17" t="s">
        <v>22</v>
      </c>
      <c r="D9" s="39" t="s">
        <v>60</v>
      </c>
      <c r="E9" s="10" t="s">
        <v>12</v>
      </c>
      <c r="F9" s="13">
        <v>44.56</v>
      </c>
      <c r="G9" s="54">
        <v>20.05</v>
      </c>
      <c r="H9" s="54">
        <f t="shared" si="0"/>
        <v>9721.2529315578613</v>
      </c>
      <c r="I9" s="14">
        <v>484.85052027720008</v>
      </c>
      <c r="J9" s="68">
        <v>129570</v>
      </c>
      <c r="K9" s="38" t="s">
        <v>23</v>
      </c>
      <c r="L9" s="39" t="s">
        <v>61</v>
      </c>
      <c r="M9" s="25" t="s">
        <v>11</v>
      </c>
      <c r="N9" s="13">
        <v>38.99</v>
      </c>
      <c r="O9" s="54">
        <v>6.81</v>
      </c>
      <c r="P9" s="16">
        <f t="shared" si="1"/>
        <v>3301.8320430877325</v>
      </c>
      <c r="Q9" s="16">
        <f t="shared" si="2"/>
        <v>6419.4208884701293</v>
      </c>
      <c r="R9" s="26" t="s">
        <v>53</v>
      </c>
      <c r="S9" s="62"/>
      <c r="T9" s="62"/>
    </row>
    <row r="10" spans="1:20" ht="90">
      <c r="A10" s="23">
        <v>84.515228305199997</v>
      </c>
      <c r="B10" s="10">
        <v>177893</v>
      </c>
      <c r="C10" s="17" t="s">
        <v>24</v>
      </c>
      <c r="D10" s="39" t="s">
        <v>62</v>
      </c>
      <c r="E10" s="10" t="s">
        <v>13</v>
      </c>
      <c r="F10" s="13">
        <v>132.30000000000001</v>
      </c>
      <c r="G10" s="54">
        <v>107.96</v>
      </c>
      <c r="H10" s="54">
        <f t="shared" si="0"/>
        <v>9124.2640478293906</v>
      </c>
      <c r="I10" s="14">
        <v>84.515228305199997</v>
      </c>
      <c r="J10" s="68">
        <v>177892</v>
      </c>
      <c r="K10" s="38" t="s">
        <v>25</v>
      </c>
      <c r="L10" s="39" t="s">
        <v>63</v>
      </c>
      <c r="M10" s="25" t="s">
        <v>13</v>
      </c>
      <c r="N10" s="13">
        <v>110.25</v>
      </c>
      <c r="O10" s="54">
        <v>50.27</v>
      </c>
      <c r="P10" s="16">
        <f t="shared" si="1"/>
        <v>4248.580526902404</v>
      </c>
      <c r="Q10" s="16">
        <f t="shared" si="2"/>
        <v>4875.6835209269866</v>
      </c>
      <c r="R10" s="26" t="s">
        <v>53</v>
      </c>
      <c r="S10" s="62"/>
      <c r="T10" s="62"/>
    </row>
    <row r="11" spans="1:20" ht="30">
      <c r="A11" s="23">
        <v>601.24429960980001</v>
      </c>
      <c r="B11" s="10">
        <v>868809</v>
      </c>
      <c r="C11" s="35" t="s">
        <v>26</v>
      </c>
      <c r="D11" s="30" t="s">
        <v>27</v>
      </c>
      <c r="E11" s="10" t="s">
        <v>13</v>
      </c>
      <c r="F11" s="13">
        <v>12.15</v>
      </c>
      <c r="G11" s="54">
        <v>9.7200000000000024</v>
      </c>
      <c r="H11" s="54">
        <f t="shared" si="0"/>
        <v>5844.0945922072578</v>
      </c>
      <c r="I11" s="14">
        <v>300.6221498049</v>
      </c>
      <c r="J11" s="68">
        <v>379228</v>
      </c>
      <c r="K11" s="38" t="s">
        <v>113</v>
      </c>
      <c r="L11" s="39" t="s">
        <v>114</v>
      </c>
      <c r="M11" s="25" t="s">
        <v>13</v>
      </c>
      <c r="N11" s="13">
        <v>14.59</v>
      </c>
      <c r="O11" s="54">
        <v>6.57</v>
      </c>
      <c r="P11" s="16">
        <f t="shared" si="1"/>
        <v>1975.087524218193</v>
      </c>
      <c r="Q11" s="16">
        <f t="shared" si="2"/>
        <v>3869.007067989065</v>
      </c>
      <c r="R11" s="26" t="s">
        <v>64</v>
      </c>
      <c r="S11" s="62"/>
      <c r="T11" s="62"/>
    </row>
    <row r="12" spans="1:20" ht="69.75" customHeight="1">
      <c r="A12" s="23">
        <v>115.6524176808</v>
      </c>
      <c r="B12" s="10">
        <v>750519</v>
      </c>
      <c r="C12" s="17" t="s">
        <v>28</v>
      </c>
      <c r="D12" s="39" t="s">
        <v>65</v>
      </c>
      <c r="E12" s="10" t="s">
        <v>12</v>
      </c>
      <c r="F12" s="13">
        <v>43.2</v>
      </c>
      <c r="G12" s="54">
        <v>42.768000000000001</v>
      </c>
      <c r="H12" s="54">
        <f t="shared" si="0"/>
        <v>4946.2225993724542</v>
      </c>
      <c r="I12" s="14">
        <v>57.826208840399993</v>
      </c>
      <c r="J12" s="68">
        <v>912008</v>
      </c>
      <c r="K12" s="38" t="s">
        <v>115</v>
      </c>
      <c r="L12" s="39" t="s">
        <v>116</v>
      </c>
      <c r="M12" s="25" t="s">
        <v>12</v>
      </c>
      <c r="N12" s="13">
        <v>42</v>
      </c>
      <c r="O12" s="54">
        <v>14.84</v>
      </c>
      <c r="P12" s="16">
        <f t="shared" si="1"/>
        <v>858.14093919153584</v>
      </c>
      <c r="Q12" s="16">
        <f t="shared" si="2"/>
        <v>4088.0816601809183</v>
      </c>
      <c r="R12" s="26" t="s">
        <v>53</v>
      </c>
      <c r="S12" s="62"/>
      <c r="T12" s="62"/>
    </row>
    <row r="13" spans="1:20" ht="60">
      <c r="A13" s="23">
        <v>26.689019464800005</v>
      </c>
      <c r="B13" s="10">
        <v>118304</v>
      </c>
      <c r="C13" s="33" t="s">
        <v>30</v>
      </c>
      <c r="D13" s="40" t="s">
        <v>67</v>
      </c>
      <c r="E13" s="10" t="s">
        <v>31</v>
      </c>
      <c r="F13" s="13">
        <v>7375.29</v>
      </c>
      <c r="G13" s="54">
        <v>1604.12</v>
      </c>
      <c r="H13" s="54">
        <f t="shared" si="0"/>
        <v>42812.389903874981</v>
      </c>
      <c r="I13" s="14">
        <v>27</v>
      </c>
      <c r="J13" s="18">
        <v>739457</v>
      </c>
      <c r="K13" s="37" t="s">
        <v>17</v>
      </c>
      <c r="L13" s="28" t="s">
        <v>56</v>
      </c>
      <c r="M13" s="24" t="s">
        <v>14</v>
      </c>
      <c r="N13" s="13">
        <v>7325</v>
      </c>
      <c r="O13" s="54">
        <v>1321.6</v>
      </c>
      <c r="P13" s="16">
        <f t="shared" si="1"/>
        <v>35683.199999999997</v>
      </c>
      <c r="Q13" s="16">
        <f t="shared" si="2"/>
        <v>7129.1899038749834</v>
      </c>
      <c r="R13" s="26" t="s">
        <v>53</v>
      </c>
      <c r="S13" s="62"/>
      <c r="T13" s="62"/>
    </row>
    <row r="14" spans="1:20" ht="60">
      <c r="A14" s="23">
        <v>2810.5020219738003</v>
      </c>
      <c r="B14" s="10">
        <v>643364</v>
      </c>
      <c r="C14" s="17" t="s">
        <v>32</v>
      </c>
      <c r="D14" s="40" t="s">
        <v>68</v>
      </c>
      <c r="E14" s="10" t="s">
        <v>15</v>
      </c>
      <c r="F14" s="13">
        <v>17.23</v>
      </c>
      <c r="G14" s="54">
        <v>4.83</v>
      </c>
      <c r="H14" s="54">
        <f t="shared" si="0"/>
        <v>13574.724766133455</v>
      </c>
      <c r="I14" s="14">
        <v>2811</v>
      </c>
      <c r="J14" s="18">
        <v>739457</v>
      </c>
      <c r="K14" s="69" t="s">
        <v>103</v>
      </c>
      <c r="L14" s="65" t="s">
        <v>140</v>
      </c>
      <c r="M14" s="24" t="s">
        <v>14</v>
      </c>
      <c r="N14" s="13">
        <v>17.89</v>
      </c>
      <c r="O14" s="54">
        <v>3.51</v>
      </c>
      <c r="P14" s="16">
        <f t="shared" si="1"/>
        <v>9866.6099999999988</v>
      </c>
      <c r="Q14" s="16">
        <f t="shared" si="2"/>
        <v>3708.1147661334562</v>
      </c>
      <c r="R14" s="56" t="s">
        <v>139</v>
      </c>
      <c r="S14" s="62"/>
      <c r="T14" s="62"/>
    </row>
    <row r="15" spans="1:20" ht="30">
      <c r="A15" s="23">
        <v>255.76976987099999</v>
      </c>
      <c r="B15" s="10">
        <v>191019</v>
      </c>
      <c r="C15" s="35" t="s">
        <v>35</v>
      </c>
      <c r="D15" s="30" t="s">
        <v>36</v>
      </c>
      <c r="E15" s="10" t="s">
        <v>13</v>
      </c>
      <c r="F15" s="13">
        <v>17.829999999999998</v>
      </c>
      <c r="G15" s="54">
        <v>14.706666666666665</v>
      </c>
      <c r="H15" s="54">
        <f t="shared" ref="H15:H21" si="3">G15*A15</f>
        <v>3761.5207489028394</v>
      </c>
      <c r="I15" s="14">
        <v>255.76976987099999</v>
      </c>
      <c r="J15" s="18">
        <v>191439</v>
      </c>
      <c r="K15" s="38" t="s">
        <v>147</v>
      </c>
      <c r="L15" s="30" t="s">
        <v>36</v>
      </c>
      <c r="M15" s="25" t="s">
        <v>13</v>
      </c>
      <c r="N15" s="13">
        <v>17.79</v>
      </c>
      <c r="O15" s="54">
        <v>11.92</v>
      </c>
      <c r="P15" s="16">
        <f t="shared" ref="P15:P21" si="4">O15*I15</f>
        <v>3048.7756568623199</v>
      </c>
      <c r="Q15" s="16">
        <f t="shared" ref="Q15:Q21" si="5">IF(J15="","",H15-P15)</f>
        <v>712.74509204051947</v>
      </c>
      <c r="R15" s="26" t="s">
        <v>64</v>
      </c>
      <c r="S15" s="62"/>
      <c r="T15" s="62"/>
    </row>
    <row r="16" spans="1:20" ht="44.25" customHeight="1">
      <c r="A16" s="20">
        <v>112.68697107359999</v>
      </c>
      <c r="B16" s="21">
        <v>770817</v>
      </c>
      <c r="C16" s="35" t="s">
        <v>37</v>
      </c>
      <c r="D16" s="31" t="s">
        <v>38</v>
      </c>
      <c r="E16" s="21" t="s">
        <v>12</v>
      </c>
      <c r="F16" s="12">
        <v>39.69</v>
      </c>
      <c r="G16" s="54">
        <v>31.751999999999999</v>
      </c>
      <c r="H16" s="54">
        <f t="shared" si="3"/>
        <v>3578.0367055289466</v>
      </c>
      <c r="I16" s="14">
        <v>112.68697107359999</v>
      </c>
      <c r="J16" s="68">
        <v>912008</v>
      </c>
      <c r="K16" s="38" t="s">
        <v>29</v>
      </c>
      <c r="L16" s="40" t="s">
        <v>66</v>
      </c>
      <c r="M16" s="25" t="s">
        <v>12</v>
      </c>
      <c r="N16" s="13">
        <v>24.5</v>
      </c>
      <c r="O16" s="54">
        <v>4.51</v>
      </c>
      <c r="P16" s="16">
        <f t="shared" si="4"/>
        <v>508.21823954193593</v>
      </c>
      <c r="Q16" s="16">
        <f t="shared" si="5"/>
        <v>3069.8184659870108</v>
      </c>
      <c r="R16" s="26" t="s">
        <v>64</v>
      </c>
      <c r="S16" s="62"/>
      <c r="T16" s="62"/>
    </row>
    <row r="17" spans="1:20" ht="30">
      <c r="A17" s="23">
        <v>2136.6042804876001</v>
      </c>
      <c r="B17" s="10">
        <v>216129</v>
      </c>
      <c r="C17" s="33" t="s">
        <v>39</v>
      </c>
      <c r="D17" s="40" t="s">
        <v>75</v>
      </c>
      <c r="E17" s="10" t="s">
        <v>15</v>
      </c>
      <c r="F17" s="13">
        <v>15.15</v>
      </c>
      <c r="G17" s="54">
        <v>4.6100000000000003</v>
      </c>
      <c r="H17" s="54">
        <f t="shared" si="3"/>
        <v>9849.7457330478373</v>
      </c>
      <c r="I17" s="14">
        <v>213.66042804876</v>
      </c>
      <c r="J17" s="18">
        <v>739457</v>
      </c>
      <c r="K17" s="37" t="s">
        <v>17</v>
      </c>
      <c r="L17" s="28" t="s">
        <v>56</v>
      </c>
      <c r="M17" s="24" t="s">
        <v>14</v>
      </c>
      <c r="N17" s="13">
        <v>181.63</v>
      </c>
      <c r="O17" s="54">
        <v>33.04</v>
      </c>
      <c r="P17" s="16">
        <f t="shared" si="4"/>
        <v>7059.3405427310299</v>
      </c>
      <c r="Q17" s="16">
        <f t="shared" si="5"/>
        <v>2790.4051903168074</v>
      </c>
      <c r="R17" s="26" t="s">
        <v>53</v>
      </c>
      <c r="S17" s="62"/>
      <c r="T17" s="62"/>
    </row>
    <row r="18" spans="1:20" ht="45">
      <c r="A18" s="23">
        <v>487.81596688439998</v>
      </c>
      <c r="B18" s="10">
        <v>257550</v>
      </c>
      <c r="C18" s="17" t="s">
        <v>40</v>
      </c>
      <c r="D18" s="40" t="s">
        <v>72</v>
      </c>
      <c r="E18" s="10" t="s">
        <v>15</v>
      </c>
      <c r="F18" s="13">
        <v>32.58</v>
      </c>
      <c r="G18" s="54">
        <v>14.66</v>
      </c>
      <c r="H18" s="54">
        <f t="shared" si="3"/>
        <v>7151.3820745253042</v>
      </c>
      <c r="I18" s="14">
        <v>48.781596688439997</v>
      </c>
      <c r="J18" s="18">
        <v>739457</v>
      </c>
      <c r="K18" s="69" t="s">
        <v>119</v>
      </c>
      <c r="L18" s="66" t="s">
        <v>132</v>
      </c>
      <c r="M18" s="49" t="s">
        <v>15</v>
      </c>
      <c r="N18" s="13">
        <v>38</v>
      </c>
      <c r="O18" s="54">
        <v>8.66</v>
      </c>
      <c r="P18" s="16">
        <f t="shared" si="4"/>
        <v>422.4486273218904</v>
      </c>
      <c r="Q18" s="16">
        <f t="shared" si="5"/>
        <v>6728.9334472034134</v>
      </c>
      <c r="R18" s="56" t="s">
        <v>53</v>
      </c>
      <c r="S18" s="62"/>
      <c r="T18" s="62"/>
    </row>
    <row r="19" spans="1:20" ht="60">
      <c r="A19" s="23">
        <v>177.92679643200003</v>
      </c>
      <c r="B19" s="10">
        <v>165328</v>
      </c>
      <c r="C19" s="17" t="s">
        <v>41</v>
      </c>
      <c r="D19" s="40" t="s">
        <v>73</v>
      </c>
      <c r="E19" s="10" t="s">
        <v>12</v>
      </c>
      <c r="F19" s="13">
        <v>26</v>
      </c>
      <c r="G19" s="54">
        <v>20.8</v>
      </c>
      <c r="H19" s="54">
        <f t="shared" si="3"/>
        <v>3700.8773657856009</v>
      </c>
      <c r="I19" s="14">
        <v>177.92679643200003</v>
      </c>
      <c r="J19" s="68">
        <v>912008</v>
      </c>
      <c r="K19" s="38" t="s">
        <v>29</v>
      </c>
      <c r="L19" s="40" t="s">
        <v>74</v>
      </c>
      <c r="M19" s="15" t="s">
        <v>12</v>
      </c>
      <c r="N19" s="13">
        <v>24.5</v>
      </c>
      <c r="O19" s="54">
        <v>4.51</v>
      </c>
      <c r="P19" s="16">
        <f t="shared" si="4"/>
        <v>802.44985190832006</v>
      </c>
      <c r="Q19" s="16">
        <f t="shared" si="5"/>
        <v>2898.4275138772809</v>
      </c>
      <c r="R19" s="26" t="s">
        <v>53</v>
      </c>
      <c r="S19" s="62"/>
      <c r="T19" s="62"/>
    </row>
    <row r="20" spans="1:20" ht="30">
      <c r="A20" s="23">
        <v>115.6524176808</v>
      </c>
      <c r="B20" s="10">
        <v>361332</v>
      </c>
      <c r="C20" s="35" t="s">
        <v>44</v>
      </c>
      <c r="D20" s="30" t="s">
        <v>45</v>
      </c>
      <c r="E20" s="10" t="s">
        <v>12</v>
      </c>
      <c r="F20" s="13">
        <v>33.42</v>
      </c>
      <c r="G20" s="54">
        <v>26.736000000000004</v>
      </c>
      <c r="H20" s="54">
        <f t="shared" si="3"/>
        <v>3092.0830391138693</v>
      </c>
      <c r="I20" s="14">
        <v>115.65241768079999</v>
      </c>
      <c r="J20" s="68">
        <v>361389</v>
      </c>
      <c r="K20" s="38" t="s">
        <v>46</v>
      </c>
      <c r="L20" s="29" t="s">
        <v>47</v>
      </c>
      <c r="M20" s="15" t="s">
        <v>12</v>
      </c>
      <c r="N20" s="13">
        <v>20.02</v>
      </c>
      <c r="O20" s="54">
        <v>4.3</v>
      </c>
      <c r="P20" s="16">
        <f t="shared" si="4"/>
        <v>497.30539602743994</v>
      </c>
      <c r="Q20" s="16">
        <f t="shared" si="5"/>
        <v>2594.7776430864292</v>
      </c>
      <c r="R20" s="26" t="s">
        <v>64</v>
      </c>
      <c r="S20" s="62"/>
      <c r="T20" s="62"/>
    </row>
    <row r="21" spans="1:20" ht="45">
      <c r="A21" s="23">
        <v>56.343485536799996</v>
      </c>
      <c r="B21" s="10">
        <v>903686</v>
      </c>
      <c r="C21" s="17" t="s">
        <v>48</v>
      </c>
      <c r="D21" s="40" t="s">
        <v>79</v>
      </c>
      <c r="E21" s="10" t="s">
        <v>12</v>
      </c>
      <c r="F21" s="13">
        <v>55.85</v>
      </c>
      <c r="G21" s="54">
        <v>46.16</v>
      </c>
      <c r="H21" s="54">
        <f t="shared" si="3"/>
        <v>2600.8152923786874</v>
      </c>
      <c r="I21" s="14">
        <v>5.6343485536799998</v>
      </c>
      <c r="J21" s="18">
        <v>912008</v>
      </c>
      <c r="K21" s="38" t="s">
        <v>120</v>
      </c>
      <c r="L21" s="40" t="s">
        <v>79</v>
      </c>
      <c r="M21" s="15" t="s">
        <v>12</v>
      </c>
      <c r="N21" s="13">
        <v>55.99</v>
      </c>
      <c r="O21" s="54">
        <v>20.399999999999999</v>
      </c>
      <c r="P21" s="16">
        <f t="shared" si="4"/>
        <v>114.94071049507198</v>
      </c>
      <c r="Q21" s="16">
        <f t="shared" si="5"/>
        <v>2485.8745818836155</v>
      </c>
      <c r="R21" s="56" t="s">
        <v>53</v>
      </c>
      <c r="S21" s="62"/>
      <c r="T21" s="62"/>
    </row>
    <row r="22" spans="1:20" ht="45">
      <c r="A22" s="20">
        <v>218.70168728100001</v>
      </c>
      <c r="B22" s="21">
        <v>788821</v>
      </c>
      <c r="C22" s="22" t="s">
        <v>51</v>
      </c>
      <c r="D22" s="40" t="s">
        <v>82</v>
      </c>
      <c r="E22" s="21" t="s">
        <v>15</v>
      </c>
      <c r="F22" s="12">
        <v>19.420000000000002</v>
      </c>
      <c r="G22" s="54">
        <v>15.536000000000001</v>
      </c>
      <c r="H22" s="54">
        <f t="shared" ref="H22:H29" si="6">G22*A22</f>
        <v>3397.7494135976162</v>
      </c>
      <c r="I22" s="14">
        <v>218.70168728100001</v>
      </c>
      <c r="J22" s="68">
        <v>788813</v>
      </c>
      <c r="K22" s="38" t="s">
        <v>52</v>
      </c>
      <c r="L22" s="40" t="s">
        <v>83</v>
      </c>
      <c r="M22" s="15" t="s">
        <v>15</v>
      </c>
      <c r="N22" s="13">
        <v>14.35</v>
      </c>
      <c r="O22" s="54">
        <v>3.83</v>
      </c>
      <c r="P22" s="16">
        <f t="shared" ref="P22:P29" si="7">O22*I22</f>
        <v>837.62746228623007</v>
      </c>
      <c r="Q22" s="16">
        <f t="shared" ref="Q22:Q29" si="8">IF(J22="","",H22-P22)</f>
        <v>2560.1219513113861</v>
      </c>
      <c r="R22" s="26" t="s">
        <v>53</v>
      </c>
      <c r="S22" s="62"/>
      <c r="T22" s="62"/>
    </row>
    <row r="23" spans="1:20" ht="60">
      <c r="A23" s="23">
        <v>293.57921411279995</v>
      </c>
      <c r="B23" s="10">
        <v>755433</v>
      </c>
      <c r="C23" s="42" t="s">
        <v>94</v>
      </c>
      <c r="D23" s="40" t="s">
        <v>95</v>
      </c>
      <c r="E23" s="10" t="s">
        <v>15</v>
      </c>
      <c r="F23" s="13">
        <v>17.440000000000001</v>
      </c>
      <c r="G23" s="54">
        <v>11.759999999999998</v>
      </c>
      <c r="H23" s="54">
        <f t="shared" si="6"/>
        <v>3452.4915579665267</v>
      </c>
      <c r="I23" s="14">
        <v>293.57921411279995</v>
      </c>
      <c r="J23" s="68">
        <v>476846</v>
      </c>
      <c r="K23" s="43" t="s">
        <v>19</v>
      </c>
      <c r="L23" s="40" t="s">
        <v>96</v>
      </c>
      <c r="M23" s="15" t="s">
        <v>15</v>
      </c>
      <c r="N23" s="13">
        <v>18.16</v>
      </c>
      <c r="O23" s="54">
        <v>3.41</v>
      </c>
      <c r="P23" s="16">
        <f t="shared" si="7"/>
        <v>1001.1051201246479</v>
      </c>
      <c r="Q23" s="16">
        <f t="shared" si="8"/>
        <v>2451.3864378418789</v>
      </c>
      <c r="R23" s="26" t="s">
        <v>53</v>
      </c>
      <c r="S23" s="63"/>
      <c r="T23" s="63"/>
    </row>
    <row r="24" spans="1:20" ht="60">
      <c r="A24" s="23">
        <v>34.102635982800003</v>
      </c>
      <c r="B24" s="10">
        <v>534451</v>
      </c>
      <c r="C24" s="17" t="s">
        <v>86</v>
      </c>
      <c r="D24" s="40" t="s">
        <v>97</v>
      </c>
      <c r="E24" s="10" t="s">
        <v>13</v>
      </c>
      <c r="F24" s="13">
        <v>164.85</v>
      </c>
      <c r="G24" s="54">
        <v>135.85057471264366</v>
      </c>
      <c r="H24" s="54">
        <f t="shared" si="6"/>
        <v>4632.8626974794615</v>
      </c>
      <c r="I24" s="14">
        <v>34.102635982800003</v>
      </c>
      <c r="J24" s="68">
        <v>534449</v>
      </c>
      <c r="K24" s="43" t="s">
        <v>87</v>
      </c>
      <c r="L24" s="40" t="s">
        <v>98</v>
      </c>
      <c r="M24" s="15" t="s">
        <v>13</v>
      </c>
      <c r="N24" s="13">
        <v>138.6</v>
      </c>
      <c r="O24" s="54">
        <v>64.739999999999995</v>
      </c>
      <c r="P24" s="16">
        <f t="shared" si="7"/>
        <v>2207.8046535264721</v>
      </c>
      <c r="Q24" s="16">
        <f t="shared" si="8"/>
        <v>2425.0580439529895</v>
      </c>
      <c r="R24" s="26" t="s">
        <v>99</v>
      </c>
      <c r="S24" s="63"/>
      <c r="T24" s="63"/>
    </row>
    <row r="25" spans="1:20" ht="60">
      <c r="A25" s="23">
        <v>134.18645897580001</v>
      </c>
      <c r="B25" s="10">
        <v>513640</v>
      </c>
      <c r="C25" s="17" t="s">
        <v>88</v>
      </c>
      <c r="D25" s="40" t="s">
        <v>100</v>
      </c>
      <c r="E25" s="10" t="s">
        <v>11</v>
      </c>
      <c r="F25" s="13">
        <v>60.67</v>
      </c>
      <c r="G25" s="54">
        <v>27.3</v>
      </c>
      <c r="H25" s="54">
        <f t="shared" si="6"/>
        <v>3663.2903300393405</v>
      </c>
      <c r="I25" s="14">
        <v>138.05191252654322</v>
      </c>
      <c r="J25" s="18">
        <v>436021</v>
      </c>
      <c r="K25" s="43" t="s">
        <v>123</v>
      </c>
      <c r="L25" s="40" t="s">
        <v>124</v>
      </c>
      <c r="M25" s="15" t="s">
        <v>11</v>
      </c>
      <c r="N25" s="13">
        <v>39.99</v>
      </c>
      <c r="O25" s="54">
        <v>8.52</v>
      </c>
      <c r="P25" s="16">
        <f t="shared" si="7"/>
        <v>1176.2022947261482</v>
      </c>
      <c r="Q25" s="16">
        <f t="shared" si="8"/>
        <v>2487.0880353131924</v>
      </c>
      <c r="R25" s="26" t="s">
        <v>101</v>
      </c>
      <c r="S25" s="63"/>
      <c r="T25" s="63"/>
    </row>
    <row r="26" spans="1:20" ht="30">
      <c r="A26" s="23">
        <v>380.3185273734</v>
      </c>
      <c r="B26" s="10">
        <v>533639</v>
      </c>
      <c r="C26" s="35" t="s">
        <v>89</v>
      </c>
      <c r="D26" s="17" t="s">
        <v>90</v>
      </c>
      <c r="E26" s="10" t="s">
        <v>13</v>
      </c>
      <c r="F26" s="13">
        <v>9.66</v>
      </c>
      <c r="G26" s="54">
        <v>7.7280000000000006</v>
      </c>
      <c r="H26" s="54">
        <f t="shared" si="6"/>
        <v>2939.1015795416356</v>
      </c>
      <c r="I26" s="14">
        <v>380.3185273734</v>
      </c>
      <c r="J26" s="68">
        <v>191437</v>
      </c>
      <c r="K26" s="43" t="s">
        <v>121</v>
      </c>
      <c r="L26" s="17" t="s">
        <v>122</v>
      </c>
      <c r="M26" s="15" t="s">
        <v>13</v>
      </c>
      <c r="N26" s="13">
        <v>9.52</v>
      </c>
      <c r="O26" s="54">
        <v>5.4</v>
      </c>
      <c r="P26" s="16">
        <f t="shared" si="7"/>
        <v>2053.72004781636</v>
      </c>
      <c r="Q26" s="16">
        <f t="shared" si="8"/>
        <v>885.38153172527564</v>
      </c>
      <c r="R26" s="26" t="s">
        <v>64</v>
      </c>
      <c r="S26" s="63"/>
      <c r="T26" s="63"/>
    </row>
    <row r="27" spans="1:20" ht="45">
      <c r="A27" s="23">
        <v>305.44100054160003</v>
      </c>
      <c r="B27" s="10">
        <v>127852</v>
      </c>
      <c r="C27" s="17" t="s">
        <v>110</v>
      </c>
      <c r="D27" s="40" t="s">
        <v>111</v>
      </c>
      <c r="E27" s="10" t="s">
        <v>15</v>
      </c>
      <c r="F27" s="13">
        <v>27.49</v>
      </c>
      <c r="G27" s="54">
        <v>9.43</v>
      </c>
      <c r="H27" s="54">
        <f t="shared" si="6"/>
        <v>2880.3086351072884</v>
      </c>
      <c r="I27" s="14">
        <v>30.544100054160005</v>
      </c>
      <c r="J27" s="68">
        <v>324714</v>
      </c>
      <c r="K27" s="69" t="s">
        <v>125</v>
      </c>
      <c r="L27" s="28" t="s">
        <v>126</v>
      </c>
      <c r="M27" s="15" t="s">
        <v>15</v>
      </c>
      <c r="N27" s="13">
        <v>18.75</v>
      </c>
      <c r="O27" s="54">
        <v>5.15</v>
      </c>
      <c r="P27" s="16">
        <f t="shared" si="7"/>
        <v>157.30211527892405</v>
      </c>
      <c r="Q27" s="16">
        <f t="shared" si="8"/>
        <v>2723.0065198283642</v>
      </c>
      <c r="R27" s="56" t="s">
        <v>112</v>
      </c>
      <c r="S27" s="64"/>
      <c r="T27" s="64"/>
    </row>
    <row r="28" spans="1:20" ht="45">
      <c r="A28" s="23">
        <v>63.757102054800001</v>
      </c>
      <c r="B28" s="10">
        <v>202010</v>
      </c>
      <c r="C28" s="17" t="s">
        <v>130</v>
      </c>
      <c r="D28" s="66" t="s">
        <v>135</v>
      </c>
      <c r="E28" s="10" t="s">
        <v>12</v>
      </c>
      <c r="F28" s="13">
        <v>41.84</v>
      </c>
      <c r="G28" s="13">
        <v>33.472000000000001</v>
      </c>
      <c r="H28" s="13">
        <f t="shared" si="6"/>
        <v>2134.0777199782656</v>
      </c>
      <c r="I28" s="14">
        <v>63.757102054799994</v>
      </c>
      <c r="J28" s="18">
        <v>913952</v>
      </c>
      <c r="K28" s="43" t="s">
        <v>131</v>
      </c>
      <c r="L28" s="66" t="s">
        <v>136</v>
      </c>
      <c r="M28" s="15" t="s">
        <v>12</v>
      </c>
      <c r="N28" s="13">
        <v>29.67</v>
      </c>
      <c r="O28" s="54">
        <v>5.44</v>
      </c>
      <c r="P28" s="16">
        <f t="shared" si="7"/>
        <v>346.83863517811199</v>
      </c>
      <c r="Q28" s="16">
        <f t="shared" si="8"/>
        <v>1787.2390848001537</v>
      </c>
      <c r="R28" s="15" t="s">
        <v>142</v>
      </c>
      <c r="S28" s="53"/>
      <c r="T28" s="53"/>
    </row>
    <row r="29" spans="1:20" ht="60">
      <c r="A29" s="23">
        <v>31.137189375600002</v>
      </c>
      <c r="B29" s="10">
        <v>474089</v>
      </c>
      <c r="C29" s="17" t="s">
        <v>133</v>
      </c>
      <c r="D29" s="66" t="s">
        <v>137</v>
      </c>
      <c r="E29" s="10" t="s">
        <v>12</v>
      </c>
      <c r="F29" s="13">
        <v>135.53</v>
      </c>
      <c r="G29" s="13">
        <v>63.779999999999994</v>
      </c>
      <c r="H29" s="13">
        <f t="shared" si="6"/>
        <v>1985.929938375768</v>
      </c>
      <c r="I29" s="14">
        <v>259.47657813000001</v>
      </c>
      <c r="J29" s="19">
        <v>123587</v>
      </c>
      <c r="K29" s="43" t="s">
        <v>134</v>
      </c>
      <c r="L29" s="66" t="s">
        <v>138</v>
      </c>
      <c r="M29" s="15" t="s">
        <v>11</v>
      </c>
      <c r="N29" s="13">
        <v>3.41</v>
      </c>
      <c r="O29" s="54">
        <v>0.96</v>
      </c>
      <c r="P29" s="16">
        <f t="shared" si="7"/>
        <v>249.09751500479999</v>
      </c>
      <c r="Q29" s="16">
        <f t="shared" si="8"/>
        <v>1736.8324233709679</v>
      </c>
      <c r="R29" s="15" t="s">
        <v>53</v>
      </c>
      <c r="S29" s="53"/>
      <c r="T29" s="53"/>
    </row>
    <row r="30" spans="1:20" ht="45">
      <c r="A30" s="23">
        <v>3001.0319664863996</v>
      </c>
      <c r="B30" s="10">
        <v>188032</v>
      </c>
      <c r="C30" s="17" t="s">
        <v>103</v>
      </c>
      <c r="D30" s="17" t="s">
        <v>144</v>
      </c>
      <c r="E30" s="10" t="s">
        <v>15</v>
      </c>
      <c r="F30" s="13">
        <v>17.89</v>
      </c>
      <c r="G30" s="13">
        <v>3.51</v>
      </c>
      <c r="H30" s="13">
        <f t="shared" ref="H30" si="9">G30*A30</f>
        <v>10533.622202367262</v>
      </c>
      <c r="I30" s="14">
        <v>300.10319664863994</v>
      </c>
      <c r="J30" s="19">
        <v>324714</v>
      </c>
      <c r="K30" s="43" t="s">
        <v>145</v>
      </c>
      <c r="L30" s="66" t="s">
        <v>146</v>
      </c>
      <c r="M30" s="15" t="s">
        <v>14</v>
      </c>
      <c r="N30" s="13">
        <v>170.69</v>
      </c>
      <c r="O30" s="13">
        <v>30.1</v>
      </c>
      <c r="P30" s="16">
        <f t="shared" ref="P30" si="10">O30*I30</f>
        <v>9033.1062191240617</v>
      </c>
      <c r="Q30" s="16">
        <f t="shared" ref="Q30" si="11">IF(J30="","",H30-P30)</f>
        <v>1500.5159832432</v>
      </c>
      <c r="R30" s="56" t="s">
        <v>53</v>
      </c>
      <c r="S30" s="53"/>
      <c r="T30" s="53"/>
    </row>
    <row r="31" spans="1:20">
      <c r="A31" s="70"/>
      <c r="B31" s="71"/>
      <c r="C31" s="72"/>
      <c r="D31" s="73"/>
      <c r="E31" s="71"/>
      <c r="F31" s="74"/>
      <c r="G31" s="74"/>
      <c r="H31" s="74"/>
      <c r="I31" s="75"/>
      <c r="J31" s="76"/>
      <c r="K31" s="60"/>
      <c r="L31" s="73"/>
      <c r="M31" s="59"/>
      <c r="N31" s="74"/>
      <c r="O31" s="63"/>
      <c r="P31" s="77"/>
      <c r="Q31" s="77"/>
      <c r="R31" s="59"/>
      <c r="S31" s="53"/>
      <c r="T31" s="53"/>
    </row>
    <row r="32" spans="1:20">
      <c r="D32" s="27"/>
      <c r="K32" s="32"/>
      <c r="O32" s="58" t="s">
        <v>143</v>
      </c>
      <c r="Q32" s="57">
        <f>SUM(Q6:Q28)</f>
        <v>193698.20112386934</v>
      </c>
      <c r="S32" s="53"/>
      <c r="T32" s="53"/>
    </row>
    <row r="33" spans="3:20">
      <c r="C33" s="48" t="s">
        <v>117</v>
      </c>
      <c r="D33" s="48"/>
      <c r="K33" s="32"/>
      <c r="S33" s="53"/>
      <c r="T33" s="53"/>
    </row>
    <row r="34" spans="3:20">
      <c r="C34" s="53"/>
      <c r="K34" s="32"/>
      <c r="S34" s="53"/>
      <c r="T34" s="53"/>
    </row>
    <row r="35" spans="3:20">
      <c r="C35" s="53"/>
      <c r="S35" s="53"/>
      <c r="T35" s="53"/>
    </row>
    <row r="36" spans="3:20">
      <c r="C36" s="53"/>
      <c r="K36" s="32"/>
      <c r="S36" s="53"/>
      <c r="T36" s="53"/>
    </row>
    <row r="37" spans="3:20">
      <c r="C37" s="53"/>
      <c r="K37" s="32"/>
      <c r="S37" s="53"/>
      <c r="T37" s="53"/>
    </row>
    <row r="38" spans="3:20">
      <c r="C38" s="53"/>
      <c r="K38" s="32"/>
      <c r="S38" s="53"/>
      <c r="T38" s="53"/>
    </row>
    <row r="39" spans="3:20">
      <c r="C39" s="53"/>
    </row>
    <row r="40" spans="3:20">
      <c r="C40" s="53"/>
    </row>
    <row r="42" spans="3:20">
      <c r="C42" s="53"/>
      <c r="D42" s="53"/>
    </row>
  </sheetData>
  <phoneticPr fontId="8" type="noConversion"/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T19"/>
  <sheetViews>
    <sheetView topLeftCell="A4" workbookViewId="0">
      <selection activeCell="A19" sqref="A19:R19"/>
    </sheetView>
  </sheetViews>
  <sheetFormatPr defaultRowHeight="15"/>
  <cols>
    <col min="1" max="1" width="6.28515625" customWidth="1"/>
    <col min="3" max="3" width="16.140625" customWidth="1"/>
    <col min="4" max="4" width="20.5703125" customWidth="1"/>
    <col min="8" max="8" width="16.42578125" customWidth="1"/>
    <col min="12" max="12" width="24.28515625" customWidth="1"/>
    <col min="16" max="16" width="10.85546875" customWidth="1"/>
    <col min="17" max="17" width="11.28515625" customWidth="1"/>
  </cols>
  <sheetData>
    <row r="6" spans="1:20" ht="105.75" customHeight="1">
      <c r="A6" s="23">
        <v>24.464934509400003</v>
      </c>
      <c r="B6" s="10">
        <v>179246</v>
      </c>
      <c r="C6" s="17" t="s">
        <v>84</v>
      </c>
      <c r="D6" s="41" t="s">
        <v>91</v>
      </c>
      <c r="E6" s="10" t="s">
        <v>13</v>
      </c>
      <c r="F6" s="13">
        <v>334.81</v>
      </c>
      <c r="G6" s="34">
        <v>260.31</v>
      </c>
      <c r="H6" s="13">
        <f>G6*A6</f>
        <v>6368.4671021419144</v>
      </c>
      <c r="I6" s="14">
        <v>48.929869018800005</v>
      </c>
      <c r="J6" s="19">
        <v>906929</v>
      </c>
      <c r="K6" s="43" t="s">
        <v>85</v>
      </c>
      <c r="L6" s="41" t="s">
        <v>92</v>
      </c>
      <c r="M6" s="15" t="s">
        <v>13</v>
      </c>
      <c r="N6" s="13">
        <v>169.86</v>
      </c>
      <c r="O6" s="34">
        <v>63.84</v>
      </c>
      <c r="P6" s="16">
        <f>O6*I6</f>
        <v>3123.6828381601927</v>
      </c>
      <c r="Q6" s="16">
        <f>IF(J6="","",H6-P6)</f>
        <v>3244.7842639817218</v>
      </c>
      <c r="R6" s="26" t="s">
        <v>93</v>
      </c>
      <c r="S6" s="13">
        <v>223.20689655172413</v>
      </c>
      <c r="T6" s="13">
        <v>61.494252873563219</v>
      </c>
    </row>
    <row r="8" spans="1:20" ht="135">
      <c r="A8" s="23">
        <v>25.947657813000003</v>
      </c>
      <c r="B8" s="10">
        <v>761395</v>
      </c>
      <c r="C8" s="17" t="s">
        <v>33</v>
      </c>
      <c r="D8" s="40" t="s">
        <v>69</v>
      </c>
      <c r="E8" s="10" t="s">
        <v>13</v>
      </c>
      <c r="F8" s="13">
        <v>326.55</v>
      </c>
      <c r="G8" s="34">
        <v>244.91</v>
      </c>
      <c r="H8" s="13">
        <f>G8*A8</f>
        <v>6354.8408749818309</v>
      </c>
      <c r="I8" s="14">
        <v>25.947657813000003</v>
      </c>
      <c r="J8" s="11">
        <v>648690</v>
      </c>
      <c r="K8" s="38" t="s">
        <v>34</v>
      </c>
      <c r="L8" s="39" t="s">
        <v>70</v>
      </c>
      <c r="M8" s="25" t="s">
        <v>13</v>
      </c>
      <c r="N8" s="13">
        <v>220.15</v>
      </c>
      <c r="O8" s="34">
        <v>97.56</v>
      </c>
      <c r="P8" s="16">
        <f>O8*I8</f>
        <v>2531.4534962362804</v>
      </c>
      <c r="Q8" s="16">
        <f>IF(J8="","",H8-P8)</f>
        <v>3823.3873787455504</v>
      </c>
      <c r="R8" s="26" t="s">
        <v>71</v>
      </c>
      <c r="S8" s="36">
        <v>215.97</v>
      </c>
      <c r="T8" s="36">
        <v>91.954022988505741</v>
      </c>
    </row>
    <row r="10" spans="1:20" ht="75">
      <c r="A10" s="23">
        <v>13.344509732400002</v>
      </c>
      <c r="B10" s="10">
        <v>201071</v>
      </c>
      <c r="C10" s="17" t="s">
        <v>42</v>
      </c>
      <c r="D10" s="40" t="s">
        <v>76</v>
      </c>
      <c r="E10" s="10" t="s">
        <v>13</v>
      </c>
      <c r="F10" s="13">
        <v>454.23</v>
      </c>
      <c r="G10" s="34">
        <v>313.85000000000002</v>
      </c>
      <c r="H10" s="13">
        <f>G10*A10</f>
        <v>4188.1743795137409</v>
      </c>
      <c r="I10" s="14">
        <v>13.344509732400004</v>
      </c>
      <c r="J10" s="11">
        <v>416230</v>
      </c>
      <c r="K10" s="38" t="s">
        <v>43</v>
      </c>
      <c r="L10" s="40" t="s">
        <v>77</v>
      </c>
      <c r="M10" s="15" t="s">
        <v>13</v>
      </c>
      <c r="N10" s="13">
        <v>316.2</v>
      </c>
      <c r="O10" s="34">
        <v>138.38</v>
      </c>
      <c r="P10" s="16">
        <f>O10*I10</f>
        <v>1846.6132567695124</v>
      </c>
      <c r="Q10" s="16">
        <f>IF(J10="","",H10-P10)</f>
        <v>2341.5611227442287</v>
      </c>
      <c r="R10" s="26" t="s">
        <v>78</v>
      </c>
      <c r="S10" s="36">
        <v>284.67</v>
      </c>
      <c r="T10" s="36">
        <v>68.781609195402297</v>
      </c>
    </row>
    <row r="12" spans="1:20" ht="120">
      <c r="A12" s="23">
        <v>9.6377014734000017</v>
      </c>
      <c r="B12" s="10">
        <v>771550</v>
      </c>
      <c r="C12" s="17" t="s">
        <v>104</v>
      </c>
      <c r="D12" s="41" t="s">
        <v>108</v>
      </c>
      <c r="E12" s="10" t="s">
        <v>13</v>
      </c>
      <c r="F12" s="46">
        <v>361.62</v>
      </c>
      <c r="G12" s="46">
        <v>279.58620689655174</v>
      </c>
      <c r="H12" s="46">
        <f>G12*A12</f>
        <v>2694.5683981492143</v>
      </c>
      <c r="I12" s="14">
        <v>9.6377014734000017</v>
      </c>
      <c r="J12" s="11">
        <v>648690</v>
      </c>
      <c r="K12" s="43" t="s">
        <v>34</v>
      </c>
      <c r="L12" s="41" t="s">
        <v>70</v>
      </c>
      <c r="M12" s="15" t="s">
        <v>13</v>
      </c>
      <c r="N12" s="46">
        <v>220.15</v>
      </c>
      <c r="O12" s="47">
        <v>97.56</v>
      </c>
      <c r="P12" s="16">
        <f>O12*I12</f>
        <v>940.25415574490421</v>
      </c>
      <c r="Q12" s="16">
        <f>IF(J12="","",H12-P12)</f>
        <v>1754.3142424043101</v>
      </c>
      <c r="R12" s="45" t="s">
        <v>109</v>
      </c>
      <c r="S12" s="46">
        <v>279.58620689655174</v>
      </c>
      <c r="T12" s="46">
        <v>91.954022988505741</v>
      </c>
    </row>
    <row r="14" spans="1:20" ht="60">
      <c r="A14" s="23">
        <v>28.9131044202</v>
      </c>
      <c r="B14" s="10">
        <v>651406</v>
      </c>
      <c r="C14" s="17" t="s">
        <v>49</v>
      </c>
      <c r="D14" s="40" t="s">
        <v>80</v>
      </c>
      <c r="E14" s="10" t="s">
        <v>14</v>
      </c>
      <c r="F14" s="13">
        <v>142.63</v>
      </c>
      <c r="G14" s="13">
        <v>135.50000000000003</v>
      </c>
      <c r="H14" s="13">
        <f>G14*A14</f>
        <v>3917.7256489371007</v>
      </c>
      <c r="I14" s="14">
        <v>121.97715927271875</v>
      </c>
      <c r="J14" s="10">
        <v>535292</v>
      </c>
      <c r="K14" s="51" t="s">
        <v>50</v>
      </c>
      <c r="L14" s="29" t="s">
        <v>127</v>
      </c>
      <c r="M14" s="15" t="s">
        <v>11</v>
      </c>
      <c r="N14" s="13">
        <v>15.46</v>
      </c>
      <c r="O14" s="13">
        <v>11.019999999999998</v>
      </c>
      <c r="P14" s="16">
        <f>O14*I14</f>
        <v>1344.1882951853604</v>
      </c>
      <c r="Q14" s="16">
        <f>IF(J14="","",H14-P14)</f>
        <v>2573.5373537517403</v>
      </c>
      <c r="R14" s="44" t="s">
        <v>81</v>
      </c>
      <c r="S14" s="36">
        <v>135.50000000000003</v>
      </c>
      <c r="T14" s="36">
        <v>11.019999999999998</v>
      </c>
    </row>
    <row r="16" spans="1:20" ht="75">
      <c r="A16" s="23">
        <v>3001.0319664863996</v>
      </c>
      <c r="B16" s="10">
        <v>188032</v>
      </c>
      <c r="C16" s="17" t="s">
        <v>103</v>
      </c>
      <c r="D16" s="41" t="s">
        <v>106</v>
      </c>
      <c r="E16" s="10" t="s">
        <v>15</v>
      </c>
      <c r="F16" s="46">
        <v>17.89</v>
      </c>
      <c r="G16" s="47">
        <v>3.51</v>
      </c>
      <c r="H16" s="46">
        <f>G16*A16</f>
        <v>10533.622202367262</v>
      </c>
      <c r="I16" s="14">
        <v>3001</v>
      </c>
      <c r="J16" s="19">
        <v>324714</v>
      </c>
      <c r="K16" s="50" t="s">
        <v>103</v>
      </c>
      <c r="L16" s="41" t="s">
        <v>106</v>
      </c>
      <c r="M16" s="15" t="s">
        <v>15</v>
      </c>
      <c r="N16" s="46">
        <v>17.89</v>
      </c>
      <c r="O16" s="46">
        <v>3.51</v>
      </c>
      <c r="P16" s="16">
        <f>O16*I16</f>
        <v>10533.51</v>
      </c>
      <c r="Q16" s="16">
        <f>IF(J16="","",H16-P16)</f>
        <v>0.11220236726148869</v>
      </c>
      <c r="R16" s="52" t="s">
        <v>107</v>
      </c>
      <c r="S16" s="46">
        <v>3.62</v>
      </c>
      <c r="T16" s="46">
        <v>30.1</v>
      </c>
    </row>
    <row r="19" spans="1:18" ht="120">
      <c r="A19" s="23">
        <v>31.137189375600002</v>
      </c>
      <c r="B19" s="10">
        <v>537301</v>
      </c>
      <c r="C19" s="17" t="s">
        <v>102</v>
      </c>
      <c r="D19" s="40" t="s">
        <v>105</v>
      </c>
      <c r="E19" s="10" t="s">
        <v>14</v>
      </c>
      <c r="F19" s="46">
        <v>129.87</v>
      </c>
      <c r="G19" s="55">
        <v>88.31</v>
      </c>
      <c r="H19" s="55">
        <f>G19*A19</f>
        <v>2749.7251937592364</v>
      </c>
      <c r="I19" s="14">
        <v>15.568594687800001</v>
      </c>
      <c r="J19" s="68">
        <v>345539</v>
      </c>
      <c r="K19" s="43" t="s">
        <v>128</v>
      </c>
      <c r="L19" s="40" t="s">
        <v>129</v>
      </c>
      <c r="M19" s="15" t="s">
        <v>14</v>
      </c>
      <c r="N19" s="46">
        <v>69.989999999999995</v>
      </c>
      <c r="O19" s="55">
        <v>36.770000000000003</v>
      </c>
      <c r="P19" s="16">
        <f>O19*I19</f>
        <v>572.45722667040604</v>
      </c>
      <c r="Q19" s="16">
        <v>930</v>
      </c>
      <c r="R19" s="67" t="s">
        <v>141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K. Finn</dc:creator>
  <cp:lastModifiedBy>jreed</cp:lastModifiedBy>
  <cp:lastPrinted>2010-06-22T20:44:10Z</cp:lastPrinted>
  <dcterms:created xsi:type="dcterms:W3CDTF">2010-06-17T12:41:51Z</dcterms:created>
  <dcterms:modified xsi:type="dcterms:W3CDTF">2010-09-28T18:29:38Z</dcterms:modified>
</cp:coreProperties>
</file>